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<sst xmlns="http://schemas.openxmlformats.org/spreadsheetml/2006/main" count="65" uniqueCount="35">
  <si>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</si>
  <si>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</si>
  <si>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</si>
  <si>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</si>
  <si>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</si>
  <si>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</si>
  <si>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</si>
  <si>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</si>
  <si>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</si>
  <si>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</si>
  <si>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</si>
  <si>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</si>
  <si>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</si>
  <si>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</si>
  <si>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</si>
  <si>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</si>
  <si>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</si>
  <si>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</si>
  <si>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</si>
  <si>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</si>
  <si>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</si>
  <si>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</si>
  <si>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</si>
  <si>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</si>
  <si>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</si>
  <si>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</si>
  <si>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</si>
  <si>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</si>
  <si>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</si>
  <si>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</si>
  <si>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</si>
  <si>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</si>
  <si>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</si>
  <si>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</si>
  <si>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сентябрь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</si>
</sst>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3" fontId="11" fillId="35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0">
      <selection activeCell="M14" sqref="M14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125" style="0" customWidth="1"/>
    <col min="7" max="7" width="7.00390625" style="0" customWidth="1"/>
    <col min="8" max="8" width="7.625" style="0" customWidth="1"/>
    <col min="9" max="9" width="6.75390625" style="0" customWidth="1"/>
    <col min="10" max="10" width="7.625" style="0" customWidth="1"/>
    <col min="11" max="11" width="7.5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9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5" t="s">
        <v>34</v>
      </c>
      <c r="B5" s="46"/>
      <c r="C5" s="46"/>
      <c r="D5" s="46"/>
      <c r="E5" s="46"/>
      <c r="F5" s="46"/>
      <c r="G5" s="47"/>
      <c r="H5" s="47"/>
      <c r="I5" s="47"/>
      <c r="J5" s="47"/>
      <c r="K5" s="48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1" t="s">
        <v>25</v>
      </c>
      <c r="B6" s="40" t="s">
        <v>29</v>
      </c>
      <c r="C6" s="40"/>
      <c r="D6" s="40"/>
      <c r="E6" s="40"/>
      <c r="F6" s="33"/>
      <c r="G6" s="40" t="s">
        <v>30</v>
      </c>
      <c r="H6" s="40"/>
      <c r="I6" s="40"/>
      <c r="J6" s="4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2"/>
      <c r="B7" s="40">
        <v>2019</v>
      </c>
      <c r="C7" s="40"/>
      <c r="D7" s="40">
        <v>2020</v>
      </c>
      <c r="E7" s="40"/>
      <c r="F7" s="33"/>
      <c r="G7" s="40">
        <v>2019</v>
      </c>
      <c r="H7" s="40"/>
      <c r="I7" s="40">
        <v>2020</v>
      </c>
      <c r="J7" s="4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4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65</v>
      </c>
      <c r="C9" s="31">
        <f>ROUND($B9*100000/'численность населения'!$B3,1)</f>
        <v>65.7</v>
      </c>
      <c r="D9" s="28">
        <v>23</v>
      </c>
      <c r="E9" s="31">
        <f>ROUND($D9*100000/'численность населения'!$C3,1)</f>
        <v>23.2</v>
      </c>
      <c r="F9" s="36">
        <f>(E9-C9)*100/C9</f>
        <v>-64.68797564687975</v>
      </c>
      <c r="G9" s="28">
        <v>108</v>
      </c>
      <c r="H9" s="31">
        <f>($G9*100000)/'численность населения'!$B3</f>
        <v>109.14823947932247</v>
      </c>
      <c r="I9" s="28">
        <v>78</v>
      </c>
      <c r="J9" s="31">
        <f>($I9*100000)/'численность населения'!$C3</f>
        <v>78.83964218931622</v>
      </c>
      <c r="K9" s="36">
        <f>(J9-H9)*100/H9</f>
        <v>-27.768287820847576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16</v>
      </c>
      <c r="C10" s="31">
        <f>ROUND($B10*100000/'численность населения'!$B4,1)</f>
        <v>39.4</v>
      </c>
      <c r="D10" s="28">
        <v>9</v>
      </c>
      <c r="E10" s="31">
        <f>ROUND($D10*100000/'численность населения'!$C4,1)</f>
        <v>22.3</v>
      </c>
      <c r="F10" s="36">
        <f aca="true" t="shared" si="0" ref="F10:F31">(E10-C10)*100/C10</f>
        <v>-43.401015228426395</v>
      </c>
      <c r="G10" s="28">
        <v>30</v>
      </c>
      <c r="H10" s="31">
        <f>($G10*100000)/'численность населения'!$B4</f>
        <v>73.81526499680133</v>
      </c>
      <c r="I10" s="28">
        <v>6</v>
      </c>
      <c r="J10" s="31">
        <f>($I10*100000)/'численность населения'!$C4</f>
        <v>14.857001361891792</v>
      </c>
      <c r="K10" s="36">
        <f aca="true" t="shared" si="1" ref="K10:K31">(J10-H10)*100/H10</f>
        <v>-79.87272502166647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19</v>
      </c>
      <c r="C11" s="31">
        <f>ROUND($B11*100000/'численность населения'!$B5,1)</f>
        <v>34.3</v>
      </c>
      <c r="D11" s="28">
        <v>6</v>
      </c>
      <c r="E11" s="31">
        <f>ROUND($D11*100000/'численность населения'!$C5,1)</f>
        <v>11</v>
      </c>
      <c r="F11" s="36">
        <f t="shared" si="0"/>
        <v>-67.93002915451895</v>
      </c>
      <c r="G11" s="28">
        <v>15</v>
      </c>
      <c r="H11" s="31">
        <f>($G11*100000)/'численность населения'!$B5</f>
        <v>27.07336882952802</v>
      </c>
      <c r="I11" s="28">
        <v>3</v>
      </c>
      <c r="J11" s="31">
        <f>($I11*100000)/'численность населения'!$C5</f>
        <v>5.511261344012933</v>
      </c>
      <c r="K11" s="36">
        <f t="shared" si="1"/>
        <v>-79.6432376823309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11</v>
      </c>
      <c r="C12" s="31">
        <f>ROUND($B12*100000/'численность населения'!$B6,1)</f>
        <v>25.4</v>
      </c>
      <c r="D12" s="28">
        <v>1</v>
      </c>
      <c r="E12" s="31">
        <f>ROUND($D12*100000/'численность населения'!$C6,1)</f>
        <v>2.3</v>
      </c>
      <c r="F12" s="36">
        <f t="shared" si="0"/>
        <v>-90.94488188976378</v>
      </c>
      <c r="G12" s="28">
        <v>21</v>
      </c>
      <c r="H12" s="31">
        <f>($G12*100000)/'численность населения'!$B6</f>
        <v>48.44849463605952</v>
      </c>
      <c r="I12" s="53">
        <v>14</v>
      </c>
      <c r="J12" s="31">
        <f>($I12*100000)/'численность населения'!$C6</f>
        <v>32.105673531165436</v>
      </c>
      <c r="K12" s="36">
        <f t="shared" si="1"/>
        <v>-33.732360990077815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22</v>
      </c>
      <c r="C13" s="31">
        <f>ROUND($B13*100000/'численность населения'!$B7,1)</f>
        <v>33.8</v>
      </c>
      <c r="D13" s="28">
        <v>23</v>
      </c>
      <c r="E13" s="31">
        <f>ROUND($D13*100000/'численность населения'!$C7,1)</f>
        <v>34.5</v>
      </c>
      <c r="F13" s="36">
        <f t="shared" si="0"/>
        <v>2.071005917159772</v>
      </c>
      <c r="G13" s="28">
        <v>21</v>
      </c>
      <c r="H13" s="31">
        <f>($G13*100000)/'численность населения'!$B7</f>
        <v>32.231328851643795</v>
      </c>
      <c r="I13" s="28">
        <v>14</v>
      </c>
      <c r="J13" s="31">
        <f>($I13*100000)/'численность населения'!$C7</f>
        <v>21.015025743406536</v>
      </c>
      <c r="K13" s="36">
        <f t="shared" si="1"/>
        <v>-34.79938155781383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10</v>
      </c>
      <c r="C14" s="31">
        <f>ROUND($B14*100000/'численность населения'!$B8,1)</f>
        <v>22.9</v>
      </c>
      <c r="D14" s="53">
        <v>3</v>
      </c>
      <c r="E14" s="31">
        <f>ROUND($D14*100000/'численность населения'!$C8,1)</f>
        <v>6.8</v>
      </c>
      <c r="F14" s="36">
        <f t="shared" si="0"/>
        <v>-70.30567685589519</v>
      </c>
      <c r="G14" s="28">
        <v>2</v>
      </c>
      <c r="H14" s="31">
        <f>($G14*100000)/'численность населения'!$B8</f>
        <v>4.577077993409008</v>
      </c>
      <c r="I14" s="28">
        <v>8</v>
      </c>
      <c r="J14" s="31">
        <f>($I14*100000)/'численность населения'!$C8</f>
        <v>18.040365317397676</v>
      </c>
      <c r="K14" s="36">
        <f t="shared" si="1"/>
        <v>294.14590145450444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29</v>
      </c>
      <c r="C15" s="31">
        <f>ROUND($B15*100000/'численность населения'!$B9,1)</f>
        <v>50</v>
      </c>
      <c r="D15" s="28">
        <v>14</v>
      </c>
      <c r="E15" s="31">
        <f>ROUND($D15*100000/'численность населения'!$C9,1)</f>
        <v>24</v>
      </c>
      <c r="F15" s="36">
        <f t="shared" si="0"/>
        <v>-52</v>
      </c>
      <c r="G15" s="28">
        <v>17</v>
      </c>
      <c r="H15" s="31">
        <f>($G15*100000)/'численность населения'!$B9</f>
        <v>29.33209103300723</v>
      </c>
      <c r="I15" s="28">
        <v>10</v>
      </c>
      <c r="J15" s="31">
        <f>($I15*100000)/'численность населения'!$C9</f>
        <v>17.16207867096863</v>
      </c>
      <c r="K15" s="36">
        <f t="shared" si="1"/>
        <v>-41.49043567451007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62</v>
      </c>
      <c r="C16" s="31">
        <f>ROUND($B16*100000/'численность населения'!$B10,1)</f>
        <v>22.6</v>
      </c>
      <c r="D16" s="28">
        <v>35</v>
      </c>
      <c r="E16" s="31">
        <f>ROUND($D16*100000/'численность населения'!$C10,1)</f>
        <v>12.7</v>
      </c>
      <c r="F16" s="36">
        <f t="shared" si="0"/>
        <v>-43.80530973451328</v>
      </c>
      <c r="G16" s="28">
        <v>90</v>
      </c>
      <c r="H16" s="31">
        <f>($G16*100000)/'численность населения'!$B10</f>
        <v>32.742751118710665</v>
      </c>
      <c r="I16" s="28">
        <v>65</v>
      </c>
      <c r="J16" s="31">
        <f>($I16*100000)/'численность населения'!$C10</f>
        <v>23.553626171339946</v>
      </c>
      <c r="K16" s="36">
        <f t="shared" si="1"/>
        <v>-28.064608603153214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107</v>
      </c>
      <c r="C17" s="31">
        <f>ROUND($B17*100000/'численность населения'!$B11,1)</f>
        <v>29.6</v>
      </c>
      <c r="D17" s="28">
        <v>76</v>
      </c>
      <c r="E17" s="31">
        <f>ROUND($D17*100000/'численность населения'!$C11,1)</f>
        <v>20.5</v>
      </c>
      <c r="F17" s="36">
        <f t="shared" si="0"/>
        <v>-30.743243243243246</v>
      </c>
      <c r="G17" s="28">
        <v>142</v>
      </c>
      <c r="H17" s="31">
        <f>($G17*100000)/'численность населения'!$B11</f>
        <v>39.239526914999445</v>
      </c>
      <c r="I17" s="28">
        <v>80</v>
      </c>
      <c r="J17" s="31">
        <f>($I17*100000)/'численность населения'!$C11</f>
        <v>21.61782389580209</v>
      </c>
      <c r="K17" s="36">
        <f t="shared" si="1"/>
        <v>-44.908041468923514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23</v>
      </c>
      <c r="C18" s="31">
        <f>ROUND($B18*100000/'численность населения'!$B12,1)</f>
        <v>18.2</v>
      </c>
      <c r="D18" s="28">
        <v>10</v>
      </c>
      <c r="E18" s="31">
        <f>ROUND($D18*100000/'численность населения'!$C12,1)</f>
        <v>7.9</v>
      </c>
      <c r="F18" s="36">
        <f t="shared" si="0"/>
        <v>-56.5934065934066</v>
      </c>
      <c r="G18" s="28">
        <v>58</v>
      </c>
      <c r="H18" s="31">
        <f>($G18*100000)/'численность населения'!$B12</f>
        <v>45.826255283846244</v>
      </c>
      <c r="I18" s="28">
        <v>35</v>
      </c>
      <c r="J18" s="31">
        <f>($I18*100000)/'численность населения'!$C12</f>
        <v>27.48245049232847</v>
      </c>
      <c r="K18" s="36">
        <f t="shared" si="1"/>
        <v>-40.02902850755943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6</v>
      </c>
      <c r="C19" s="31">
        <f>ROUND($B19*100000/'численность населения'!$B13,1)</f>
        <v>14.6</v>
      </c>
      <c r="D19" s="28">
        <v>4</v>
      </c>
      <c r="E19" s="31">
        <f>ROUND($D19*100000/'численность населения'!$C13,1)</f>
        <v>10</v>
      </c>
      <c r="F19" s="36">
        <f t="shared" si="0"/>
        <v>-31.50684931506849</v>
      </c>
      <c r="G19" s="28">
        <v>0</v>
      </c>
      <c r="H19" s="31">
        <f>($G19*100000)/'численность населения'!$B13</f>
        <v>0</v>
      </c>
      <c r="I19" s="28">
        <v>5</v>
      </c>
      <c r="J19" s="31">
        <f>($I19*100000)/'численность населения'!$C13</f>
        <v>12.480343459051992</v>
      </c>
      <c r="K19" s="36" t="e">
        <f t="shared" si="1"/>
        <v>#DIV/0!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11</v>
      </c>
      <c r="C21" s="31">
        <f>ROUND($B21*100000/'численность населения'!$B15,1)</f>
        <v>29.5</v>
      </c>
      <c r="D21" s="28">
        <v>0</v>
      </c>
      <c r="E21" s="31">
        <f>ROUND($D21*100000/'численность населения'!$C15,1)</f>
        <v>0</v>
      </c>
      <c r="F21" s="36">
        <f t="shared" si="0"/>
        <v>-100</v>
      </c>
      <c r="G21" s="28">
        <v>14</v>
      </c>
      <c r="H21" s="31">
        <f>($G21*100000)/'численность населения'!$B15</f>
        <v>37.58086597052586</v>
      </c>
      <c r="I21" s="28">
        <v>8</v>
      </c>
      <c r="J21" s="31">
        <f>($I21*100000)/'численность населения'!$C15</f>
        <v>21.381227282446012</v>
      </c>
      <c r="K21" s="36">
        <f t="shared" si="1"/>
        <v>-43.10608143193134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30</v>
      </c>
      <c r="C22" s="31">
        <f>ROUND($B22*100000/'численность населения'!$B16,1)</f>
        <v>61.5</v>
      </c>
      <c r="D22" s="28">
        <v>13</v>
      </c>
      <c r="E22" s="31">
        <f>ROUND($D22*100000/'численность населения'!$C16,1)</f>
        <v>26.9</v>
      </c>
      <c r="F22" s="36">
        <f t="shared" si="0"/>
        <v>-56.260162601626014</v>
      </c>
      <c r="G22" s="28">
        <v>23</v>
      </c>
      <c r="H22" s="31">
        <f>($G22*100000)/'численность населения'!$B16</f>
        <v>47.165942088425886</v>
      </c>
      <c r="I22" s="28">
        <v>18</v>
      </c>
      <c r="J22" s="31">
        <f>($I22*100000)/'численность населения'!$C16</f>
        <v>37.26168050179063</v>
      </c>
      <c r="K22" s="36">
        <f t="shared" si="1"/>
        <v>-20.998757043942682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4</v>
      </c>
      <c r="C23" s="31">
        <f>ROUND($B23*100000/'численность населения'!$B17,1)</f>
        <v>11</v>
      </c>
      <c r="D23" s="28">
        <v>3</v>
      </c>
      <c r="E23" s="31">
        <f>ROUND($D23*100000/'численность населения'!$C17,1)</f>
        <v>8.3</v>
      </c>
      <c r="F23" s="36">
        <f t="shared" si="0"/>
        <v>-24.54545454545454</v>
      </c>
      <c r="G23" s="28">
        <v>0</v>
      </c>
      <c r="H23" s="31">
        <f>($G23*100000)/'численность населения'!$B17</f>
        <v>0</v>
      </c>
      <c r="I23" s="28">
        <v>1</v>
      </c>
      <c r="J23" s="31">
        <f>($I23*100000)/'численность населения'!$C17</f>
        <v>2.7730789495576937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53</v>
      </c>
      <c r="C24" s="31">
        <f>ROUND($B24*100000/'численность населения'!$B18,1)</f>
        <v>43.1</v>
      </c>
      <c r="D24" s="28">
        <v>35</v>
      </c>
      <c r="E24" s="31">
        <f>ROUND($D24*100000/'численность населения'!$C18,1)</f>
        <v>28.1</v>
      </c>
      <c r="F24" s="36">
        <f t="shared" si="0"/>
        <v>-34.80278422273782</v>
      </c>
      <c r="G24" s="28">
        <v>43</v>
      </c>
      <c r="H24" s="31">
        <f>($G24*100000)/'численность населения'!$B18</f>
        <v>35.00089537174207</v>
      </c>
      <c r="I24" s="28">
        <v>22</v>
      </c>
      <c r="J24" s="31">
        <f>($I24*100000)/'численность населения'!$C18</f>
        <v>17.684887459807072</v>
      </c>
      <c r="K24" s="36">
        <f t="shared" si="1"/>
        <v>-49.47304269797353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17</v>
      </c>
      <c r="C25" s="31">
        <f>ROUND($B25*100000/'численность населения'!$B19,1)</f>
        <v>54.4</v>
      </c>
      <c r="D25" s="28">
        <v>8</v>
      </c>
      <c r="E25" s="31">
        <f>ROUND($D25*100000/'численность населения'!$C19,1)</f>
        <v>25.9</v>
      </c>
      <c r="F25" s="36">
        <f t="shared" si="0"/>
        <v>-52.38970588235294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6</v>
      </c>
      <c r="C26" s="31">
        <f>ROUND($B26*100000/'численность населения'!$B20,1)</f>
        <v>20.6</v>
      </c>
      <c r="D26" s="28">
        <v>6</v>
      </c>
      <c r="E26" s="31">
        <f>ROUND($D26*100000/'численность населения'!$C20,1)</f>
        <v>21.1</v>
      </c>
      <c r="F26" s="36">
        <f t="shared" si="0"/>
        <v>2.4271844660194173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3</v>
      </c>
      <c r="C27" s="31">
        <f>ROUND($B27*100000/'численность населения'!$B21,1)</f>
        <v>15.2</v>
      </c>
      <c r="D27" s="28">
        <v>4</v>
      </c>
      <c r="E27" s="31">
        <f>ROUND($D27*100000/'численность населения'!$C21,1)</f>
        <v>20</v>
      </c>
      <c r="F27" s="36">
        <f t="shared" si="0"/>
        <v>31.57894736842106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12</v>
      </c>
      <c r="C28" s="31">
        <f>ROUND($B28*100000/'численность населения'!$B22,1)</f>
        <v>52.1</v>
      </c>
      <c r="D28" s="28">
        <v>10</v>
      </c>
      <c r="E28" s="31">
        <f>ROUND($D28*100000/'численность населения'!$C22,1)</f>
        <v>44.6</v>
      </c>
      <c r="F28" s="36">
        <f t="shared" si="0"/>
        <v>-14.39539347408829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11</v>
      </c>
      <c r="C29" s="31">
        <f>ROUND($B29*100000/'численность населения'!$B23,1)</f>
        <v>37.3</v>
      </c>
      <c r="D29" s="28">
        <v>8</v>
      </c>
      <c r="E29" s="31">
        <f>ROUND($D29*100000/'численность населения'!$C23,1)</f>
        <v>27.9</v>
      </c>
      <c r="F29" s="36">
        <f t="shared" si="0"/>
        <v>-25.20107238605898</v>
      </c>
      <c r="G29" s="28">
        <v>0</v>
      </c>
      <c r="H29" s="31">
        <f>($G29*100000)/'численность населения'!$B23</f>
        <v>0</v>
      </c>
      <c r="I29" s="28">
        <v>1</v>
      </c>
      <c r="J29" s="31">
        <f>($I29*100000)/'численность населения'!$C23</f>
        <v>3.4871151096697703</v>
      </c>
      <c r="K29" s="36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15</v>
      </c>
      <c r="C30" s="31">
        <f>ROUND($B30*100000/'численность населения'!$B24,1)</f>
        <v>33.1</v>
      </c>
      <c r="D30" s="28">
        <v>5</v>
      </c>
      <c r="E30" s="31">
        <f>ROUND($D30*100000/'численность населения'!$C24,1)</f>
        <v>11.2</v>
      </c>
      <c r="F30" s="36">
        <f t="shared" si="0"/>
        <v>-66.1631419939577</v>
      </c>
      <c r="G30" s="28">
        <v>11</v>
      </c>
      <c r="H30" s="31">
        <f>($G30*100000)/'численность населения'!$B24</f>
        <v>24.2600679281902</v>
      </c>
      <c r="I30" s="28">
        <v>12</v>
      </c>
      <c r="J30" s="31">
        <f>($I30*100000)/'численность населения'!$C24</f>
        <v>26.78392071959467</v>
      </c>
      <c r="K30" s="36">
        <f t="shared" si="1"/>
        <v>10.40332120616922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532</v>
      </c>
      <c r="C31" s="25">
        <f>(B31*100000)/'численность населения'!B25</f>
        <v>32.232461481602655</v>
      </c>
      <c r="D31" s="13">
        <f>SUM($D9:$D30)</f>
        <v>296</v>
      </c>
      <c r="E31" s="14">
        <f>ROUND($D31*100000/'численность населения'!$C25,1)</f>
        <v>17.8</v>
      </c>
      <c r="F31" s="36">
        <f t="shared" si="0"/>
        <v>-44.77616917293233</v>
      </c>
      <c r="G31" s="37">
        <f>SUM($G9:$G30)</f>
        <v>595</v>
      </c>
      <c r="H31" s="14">
        <f>($G31*100000)/'численность населения'!$B25</f>
        <v>36.049463499160865</v>
      </c>
      <c r="I31" s="13">
        <f>SUM($I9:$I30)</f>
        <v>380</v>
      </c>
      <c r="J31" s="14">
        <f>($I31*100000)/'численность населения'!$C25</f>
        <v>22.89936032444778</v>
      </c>
      <c r="K31" s="36">
        <f t="shared" si="1"/>
        <v>-36.47794418637932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43" t="s">
        <v>33</v>
      </c>
      <c r="B34" s="44"/>
      <c r="C34" s="44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4"/>
      <c r="B35" s="44"/>
      <c r="C35" s="44"/>
      <c r="D35" s="26"/>
      <c r="E35" s="26"/>
      <c r="F35" s="26"/>
      <c r="G35" s="26"/>
      <c r="H35" s="51" t="s">
        <v>32</v>
      </c>
      <c r="I35" s="52"/>
      <c r="J35" s="52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4"/>
      <c r="B36" s="44"/>
      <c r="C36" s="44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6"/>
    <mergeCell ref="A5:K5"/>
    <mergeCell ref="A4:J4"/>
    <mergeCell ref="H35:J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2020-09-30T10:41:41Z</cp:lastPrinted>
  <dcterms:created xsi:type="dcterms:W3CDTF">2003-07-30T02:22:18Z</dcterms:created>
  <dcterms:modified xsi:type="dcterms:W3CDTF">2020-10-01T03:27:17Z</dcterms:modified>
  <cp:category/>
  <cp:version/>
  <cp:contentType/>
  <cp:contentStatus/>
</cp:coreProperties>
</file>